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510" windowWidth="12120" windowHeight="8445" activeTab="0"/>
  </bookViews>
  <sheets>
    <sheet name="01.03.05" sheetId="1" r:id="rId1"/>
    <sheet name="01.08.05" sheetId="2" r:id="rId2"/>
    <sheet name="бланк" sheetId="3" r:id="rId3"/>
  </sheets>
  <definedNames/>
  <calcPr fullCalcOnLoad="1"/>
</workbook>
</file>

<file path=xl/sharedStrings.xml><?xml version="1.0" encoding="utf-8"?>
<sst xmlns="http://schemas.openxmlformats.org/spreadsheetml/2006/main" count="44" uniqueCount="20">
  <si>
    <t xml:space="preserve">Таблица размеров пенсий «чернобыльцев» с районным коэффициентом 15%
в соответствии с законом «О государственном пенсионном обеспечении в РФ»
</t>
  </si>
  <si>
    <t>При наличии иждивенцев</t>
  </si>
  <si>
    <t>В отсутствии иждивенцев</t>
  </si>
  <si>
    <t>Одного</t>
  </si>
  <si>
    <t>Двух</t>
  </si>
  <si>
    <t>Трех и более</t>
  </si>
  <si>
    <t>Пенсия по СПК</t>
  </si>
  <si>
    <t>Другим членам семьи</t>
  </si>
  <si>
    <t>Другим категориям</t>
  </si>
  <si>
    <t>Ликвидаторам и инвалидам</t>
  </si>
  <si>
    <t>Детям, потерявшим обоих родителей, или одинокой матери</t>
  </si>
  <si>
    <t>III степень органичения</t>
  </si>
  <si>
    <t>II степень органичения</t>
  </si>
  <si>
    <t>I степень органичения</t>
  </si>
  <si>
    <t>Пенсия по старости (ст. 17 Закона от 15.12.2001 № 166-ФЗ)</t>
  </si>
  <si>
    <t>Пенсия по инвалидности</t>
  </si>
  <si>
    <t>Пенсия по случаю потери кормильца</t>
  </si>
  <si>
    <t>1 группа</t>
  </si>
  <si>
    <t>2 группа</t>
  </si>
  <si>
    <t>3 группа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</si>
</sst>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</numFmts>
  <fonts count="38">
    <font>
      <sz val="10"/>
      <name val="Arial Cyr"/>
      <family val="0"/>
    </font>
    <font>
      <b/>
      <sz val="12"/>
      <name val="Arial Cyr"/>
      <family val="2"/>
    </font>
    <font>
      <b/>
      <sz val="10"/>
      <name val="Arial Cyr"/>
      <family val="2"/>
    </font>
    <font>
      <b/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14" fontId="2" fillId="33" borderId="10" xfId="0" applyNumberFormat="1" applyFont="1" applyFill="1" applyBorder="1" applyAlignment="1">
      <alignment horizontal="center" vertical="center" wrapText="1"/>
    </xf>
    <xf numFmtId="14" fontId="0" fillId="0" borderId="1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14" fontId="0" fillId="34" borderId="10" xfId="0" applyNumberFormat="1" applyFont="1" applyFill="1" applyBorder="1" applyAlignment="1">
      <alignment horizontal="center" vertical="center" wrapText="1"/>
    </xf>
    <xf numFmtId="0" fontId="0" fillId="34" borderId="14" xfId="0" applyFont="1" applyFill="1" applyBorder="1" applyAlignment="1">
      <alignment horizontal="center" vertical="center" wrapText="1"/>
    </xf>
    <xf numFmtId="0" fontId="0" fillId="34" borderId="13" xfId="0" applyFont="1" applyFill="1" applyBorder="1" applyAlignment="1">
      <alignment horizontal="center" vertical="center" wrapText="1"/>
    </xf>
    <xf numFmtId="0" fontId="0" fillId="34" borderId="15" xfId="0" applyFont="1" applyFill="1" applyBorder="1" applyAlignment="1">
      <alignment horizontal="center" vertical="center" wrapText="1"/>
    </xf>
    <xf numFmtId="0" fontId="0" fillId="34" borderId="16" xfId="0" applyFont="1" applyFill="1" applyBorder="1" applyAlignment="1">
      <alignment horizontal="center" vertical="center" wrapText="1"/>
    </xf>
    <xf numFmtId="0" fontId="0" fillId="34" borderId="17" xfId="0" applyFont="1" applyFill="1" applyBorder="1" applyAlignment="1">
      <alignment horizontal="center" vertical="center" wrapText="1"/>
    </xf>
    <xf numFmtId="0" fontId="0" fillId="34" borderId="18" xfId="0" applyFont="1" applyFill="1" applyBorder="1" applyAlignment="1">
      <alignment horizontal="center" vertical="center" wrapText="1"/>
    </xf>
    <xf numFmtId="0" fontId="0" fillId="34" borderId="11" xfId="0" applyFont="1" applyFill="1" applyBorder="1" applyAlignment="1">
      <alignment horizontal="center" vertical="center" wrapText="1"/>
    </xf>
    <xf numFmtId="0" fontId="0" fillId="34" borderId="19" xfId="0" applyFont="1" applyFill="1" applyBorder="1" applyAlignment="1">
      <alignment horizontal="center" vertical="center" wrapText="1"/>
    </xf>
    <xf numFmtId="0" fontId="0" fillId="34" borderId="20" xfId="0" applyFont="1" applyFill="1" applyBorder="1" applyAlignment="1">
      <alignment horizontal="center" vertical="center" wrapText="1"/>
    </xf>
    <xf numFmtId="0" fontId="0" fillId="34" borderId="21" xfId="0" applyFont="1" applyFill="1" applyBorder="1" applyAlignment="1">
      <alignment horizontal="center" vertical="center" wrapText="1"/>
    </xf>
    <xf numFmtId="0" fontId="0" fillId="34" borderId="22" xfId="0" applyFont="1" applyFill="1" applyBorder="1" applyAlignment="1">
      <alignment horizontal="center" vertical="center" wrapText="1"/>
    </xf>
    <xf numFmtId="0" fontId="0" fillId="34" borderId="23" xfId="0" applyFont="1" applyFill="1" applyBorder="1" applyAlignment="1">
      <alignment horizontal="center" vertical="center" wrapText="1"/>
    </xf>
    <xf numFmtId="0" fontId="0" fillId="34" borderId="12" xfId="0" applyFont="1" applyFill="1" applyBorder="1" applyAlignment="1">
      <alignment horizontal="center" vertical="center" wrapText="1"/>
    </xf>
    <xf numFmtId="0" fontId="0" fillId="34" borderId="24" xfId="0" applyFont="1" applyFill="1" applyBorder="1" applyAlignment="1">
      <alignment horizontal="center" vertical="center" wrapText="1"/>
    </xf>
    <xf numFmtId="0" fontId="0" fillId="34" borderId="25" xfId="0" applyFont="1" applyFill="1" applyBorder="1" applyAlignment="1">
      <alignment horizontal="center" vertical="center" wrapText="1"/>
    </xf>
    <xf numFmtId="0" fontId="0" fillId="34" borderId="26" xfId="0" applyFont="1" applyFill="1" applyBorder="1" applyAlignment="1">
      <alignment horizontal="center" vertical="center" wrapText="1"/>
    </xf>
    <xf numFmtId="0" fontId="0" fillId="34" borderId="27" xfId="0" applyFont="1" applyFill="1" applyBorder="1" applyAlignment="1">
      <alignment horizontal="center" vertical="center" wrapText="1"/>
    </xf>
    <xf numFmtId="0" fontId="0" fillId="34" borderId="28" xfId="0" applyFont="1" applyFill="1" applyBorder="1" applyAlignment="1">
      <alignment horizontal="center" vertical="center" wrapText="1"/>
    </xf>
    <xf numFmtId="0" fontId="2" fillId="33" borderId="29" xfId="0" applyFont="1" applyFill="1" applyBorder="1" applyAlignment="1">
      <alignment horizontal="center" vertical="center" wrapText="1"/>
    </xf>
    <xf numFmtId="4" fontId="2" fillId="33" borderId="19" xfId="0" applyNumberFormat="1" applyFont="1" applyFill="1" applyBorder="1" applyAlignment="1">
      <alignment horizontal="center" vertical="center" wrapText="1"/>
    </xf>
    <xf numFmtId="4" fontId="2" fillId="33" borderId="13" xfId="0" applyNumberFormat="1" applyFont="1" applyFill="1" applyBorder="1" applyAlignment="1">
      <alignment horizontal="center" vertical="center" wrapText="1"/>
    </xf>
    <xf numFmtId="4" fontId="2" fillId="33" borderId="17" xfId="0" applyNumberFormat="1" applyFont="1" applyFill="1" applyBorder="1" applyAlignment="1">
      <alignment horizontal="center" vertical="center" wrapText="1"/>
    </xf>
    <xf numFmtId="4" fontId="0" fillId="34" borderId="13" xfId="0" applyNumberFormat="1" applyFont="1" applyFill="1" applyBorder="1" applyAlignment="1">
      <alignment horizontal="center" vertical="center" wrapText="1"/>
    </xf>
    <xf numFmtId="4" fontId="0" fillId="0" borderId="14" xfId="0" applyNumberFormat="1" applyFont="1" applyBorder="1" applyAlignment="1">
      <alignment horizontal="center" vertical="center" wrapText="1"/>
    </xf>
    <xf numFmtId="4" fontId="0" fillId="34" borderId="17" xfId="0" applyNumberFormat="1" applyFont="1" applyFill="1" applyBorder="1" applyAlignment="1">
      <alignment horizontal="center" vertical="center" wrapText="1"/>
    </xf>
    <xf numFmtId="4" fontId="0" fillId="0" borderId="16" xfId="0" applyNumberFormat="1" applyFont="1" applyBorder="1" applyAlignment="1">
      <alignment horizontal="center" vertical="center" wrapText="1"/>
    </xf>
    <xf numFmtId="4" fontId="0" fillId="0" borderId="11" xfId="0" applyNumberFormat="1" applyFont="1" applyBorder="1" applyAlignment="1">
      <alignment horizontal="center" vertical="center" wrapText="1"/>
    </xf>
    <xf numFmtId="4" fontId="0" fillId="0" borderId="18" xfId="0" applyNumberFormat="1" applyFont="1" applyBorder="1" applyAlignment="1">
      <alignment horizontal="center" vertical="center" wrapText="1"/>
    </xf>
    <xf numFmtId="4" fontId="0" fillId="0" borderId="21" xfId="0" applyNumberFormat="1" applyFont="1" applyBorder="1" applyAlignment="1">
      <alignment horizontal="center" vertical="center" wrapText="1"/>
    </xf>
    <xf numFmtId="4" fontId="0" fillId="0" borderId="20" xfId="0" applyNumberFormat="1" applyFont="1" applyBorder="1" applyAlignment="1">
      <alignment horizontal="center" vertical="center" wrapText="1"/>
    </xf>
    <xf numFmtId="4" fontId="0" fillId="0" borderId="22" xfId="0" applyNumberFormat="1" applyFont="1" applyBorder="1" applyAlignment="1">
      <alignment horizontal="center" vertical="center" wrapText="1"/>
    </xf>
    <xf numFmtId="4" fontId="0" fillId="0" borderId="30" xfId="0" applyNumberFormat="1" applyFont="1" applyBorder="1" applyAlignment="1">
      <alignment horizontal="center" vertical="center" wrapText="1"/>
    </xf>
    <xf numFmtId="4" fontId="0" fillId="0" borderId="23" xfId="0" applyNumberFormat="1" applyFont="1" applyBorder="1" applyAlignment="1">
      <alignment horizontal="center" vertical="center" wrapText="1"/>
    </xf>
    <xf numFmtId="4" fontId="2" fillId="33" borderId="11" xfId="0" applyNumberFormat="1" applyFont="1" applyFill="1" applyBorder="1" applyAlignment="1">
      <alignment horizontal="center" vertical="center" wrapText="1"/>
    </xf>
    <xf numFmtId="4" fontId="2" fillId="33" borderId="21" xfId="0" applyNumberFormat="1" applyFont="1" applyFill="1" applyBorder="1" applyAlignment="1">
      <alignment horizontal="center" vertical="center" wrapText="1"/>
    </xf>
    <xf numFmtId="4" fontId="2" fillId="33" borderId="12" xfId="0" applyNumberFormat="1" applyFont="1" applyFill="1" applyBorder="1" applyAlignment="1">
      <alignment horizontal="center" vertical="center" wrapText="1"/>
    </xf>
    <xf numFmtId="4" fontId="2" fillId="33" borderId="15" xfId="0" applyNumberFormat="1" applyFont="1" applyFill="1" applyBorder="1" applyAlignment="1">
      <alignment horizontal="center" vertical="center" wrapText="1"/>
    </xf>
    <xf numFmtId="4" fontId="2" fillId="35" borderId="13" xfId="0" applyNumberFormat="1" applyFont="1" applyFill="1" applyBorder="1" applyAlignment="1">
      <alignment horizontal="center" vertical="center" wrapText="1"/>
    </xf>
    <xf numFmtId="4" fontId="2" fillId="35" borderId="17" xfId="0" applyNumberFormat="1" applyFont="1" applyFill="1" applyBorder="1" applyAlignment="1">
      <alignment horizontal="center" vertical="center" wrapText="1"/>
    </xf>
    <xf numFmtId="4" fontId="2" fillId="35" borderId="11" xfId="0" applyNumberFormat="1" applyFont="1" applyFill="1" applyBorder="1" applyAlignment="1">
      <alignment horizontal="center" vertical="center" wrapText="1"/>
    </xf>
    <xf numFmtId="4" fontId="2" fillId="35" borderId="21" xfId="0" applyNumberFormat="1" applyFont="1" applyFill="1" applyBorder="1" applyAlignment="1">
      <alignment horizontal="center" vertical="center" wrapText="1"/>
    </xf>
    <xf numFmtId="4" fontId="2" fillId="35" borderId="12" xfId="0" applyNumberFormat="1" applyFont="1" applyFill="1" applyBorder="1" applyAlignment="1">
      <alignment horizontal="center" vertical="center" wrapText="1"/>
    </xf>
    <xf numFmtId="4" fontId="2" fillId="35" borderId="15" xfId="0" applyNumberFormat="1" applyFont="1" applyFill="1" applyBorder="1" applyAlignment="1">
      <alignment horizontal="center" vertical="center" wrapText="1"/>
    </xf>
    <xf numFmtId="4" fontId="2" fillId="35" borderId="19" xfId="0" applyNumberFormat="1" applyFont="1" applyFill="1" applyBorder="1" applyAlignment="1">
      <alignment horizontal="center" vertical="center" wrapText="1"/>
    </xf>
    <xf numFmtId="0" fontId="2" fillId="35" borderId="15" xfId="0" applyFont="1" applyFill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4" fontId="0" fillId="0" borderId="25" xfId="0" applyNumberFormat="1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4" fontId="2" fillId="33" borderId="25" xfId="0" applyNumberFormat="1" applyFont="1" applyFill="1" applyBorder="1" applyAlignment="1">
      <alignment horizontal="center" vertical="center" wrapText="1"/>
    </xf>
    <xf numFmtId="0" fontId="2" fillId="33" borderId="31" xfId="0" applyFont="1" applyFill="1" applyBorder="1" applyAlignment="1">
      <alignment horizontal="center" vertical="center" wrapText="1"/>
    </xf>
    <xf numFmtId="0" fontId="2" fillId="33" borderId="32" xfId="0" applyFont="1" applyFill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4" fontId="0" fillId="0" borderId="26" xfId="0" applyNumberFormat="1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4" fontId="0" fillId="0" borderId="24" xfId="0" applyNumberFormat="1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4" fontId="2" fillId="33" borderId="24" xfId="0" applyNumberFormat="1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33" xfId="0" applyFont="1" applyFill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14" fontId="0" fillId="0" borderId="35" xfId="0" applyNumberFormat="1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14" fontId="2" fillId="33" borderId="35" xfId="0" applyNumberFormat="1" applyFont="1" applyFill="1" applyBorder="1" applyAlignment="1">
      <alignment horizontal="center" vertical="center" wrapText="1"/>
    </xf>
    <xf numFmtId="0" fontId="2" fillId="33" borderId="36" xfId="0" applyFont="1" applyFill="1" applyBorder="1" applyAlignment="1">
      <alignment horizontal="center" vertical="center" wrapText="1"/>
    </xf>
    <xf numFmtId="0" fontId="2" fillId="33" borderId="37" xfId="0" applyFont="1" applyFill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34" borderId="25" xfId="0" applyFont="1" applyFill="1" applyBorder="1" applyAlignment="1">
      <alignment horizontal="center" vertical="center" wrapText="1"/>
    </xf>
    <xf numFmtId="0" fontId="0" fillId="34" borderId="31" xfId="0" applyFont="1" applyFill="1" applyBorder="1" applyAlignment="1">
      <alignment horizontal="center" vertical="center" wrapText="1"/>
    </xf>
    <xf numFmtId="0" fontId="0" fillId="34" borderId="32" xfId="0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34" borderId="24" xfId="0" applyFont="1" applyFill="1" applyBorder="1" applyAlignment="1">
      <alignment horizontal="center" vertical="center" wrapText="1"/>
    </xf>
    <xf numFmtId="0" fontId="0" fillId="34" borderId="20" xfId="0" applyFont="1" applyFill="1" applyBorder="1" applyAlignment="1">
      <alignment horizontal="center" vertical="center" wrapText="1"/>
    </xf>
    <xf numFmtId="0" fontId="0" fillId="34" borderId="33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 wrapText="1"/>
    </xf>
    <xf numFmtId="14" fontId="0" fillId="34" borderId="35" xfId="0" applyNumberFormat="1" applyFont="1" applyFill="1" applyBorder="1" applyAlignment="1">
      <alignment horizontal="center" vertical="center" wrapText="1"/>
    </xf>
    <xf numFmtId="0" fontId="0" fillId="34" borderId="36" xfId="0" applyFont="1" applyFill="1" applyBorder="1" applyAlignment="1">
      <alignment horizontal="center" vertical="center" wrapText="1"/>
    </xf>
    <xf numFmtId="0" fontId="0" fillId="34" borderId="37" xfId="0" applyFont="1" applyFill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M18"/>
  <sheetViews>
    <sheetView tabSelected="1" view="pageBreakPreview" zoomScaleSheetLayoutView="100" zoomScalePageLayoutView="0" workbookViewId="0" topLeftCell="C10">
      <selection activeCell="M26" sqref="M26"/>
    </sheetView>
  </sheetViews>
  <sheetFormatPr defaultColWidth="9.00390625" defaultRowHeight="12.75"/>
  <cols>
    <col min="1" max="1" width="21.625" style="0" customWidth="1"/>
    <col min="2" max="12" width="10.75390625" style="0" bestFit="1" customWidth="1"/>
    <col min="13" max="13" width="10.125" style="0" bestFit="1" customWidth="1"/>
  </cols>
  <sheetData>
    <row r="4" spans="1:13" ht="64.5" customHeight="1" thickBot="1">
      <c r="A4" s="92" t="s">
        <v>0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</row>
    <row r="5" spans="1:13" ht="25.5" customHeight="1" thickBot="1">
      <c r="A5" s="93"/>
      <c r="B5" s="95" t="s">
        <v>1</v>
      </c>
      <c r="C5" s="96"/>
      <c r="D5" s="96"/>
      <c r="E5" s="96"/>
      <c r="F5" s="96"/>
      <c r="G5" s="96"/>
      <c r="H5" s="96"/>
      <c r="I5" s="96"/>
      <c r="J5" s="96"/>
      <c r="K5" s="96"/>
      <c r="L5" s="96"/>
      <c r="M5" s="97"/>
    </row>
    <row r="6" spans="1:13" ht="13.5" thickBot="1">
      <c r="A6" s="94"/>
      <c r="B6" s="98" t="s">
        <v>2</v>
      </c>
      <c r="C6" s="99"/>
      <c r="D6" s="100"/>
      <c r="E6" s="98" t="s">
        <v>3</v>
      </c>
      <c r="F6" s="99"/>
      <c r="G6" s="100"/>
      <c r="H6" s="98" t="s">
        <v>4</v>
      </c>
      <c r="I6" s="99"/>
      <c r="J6" s="100"/>
      <c r="K6" s="98" t="s">
        <v>5</v>
      </c>
      <c r="L6" s="99"/>
      <c r="M6" s="100"/>
    </row>
    <row r="7" spans="1:13" ht="24" customHeight="1" thickBot="1">
      <c r="A7" s="84" t="s">
        <v>14</v>
      </c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6"/>
    </row>
    <row r="8" spans="1:13" ht="13.5" thickBot="1">
      <c r="A8" s="87" t="s">
        <v>9</v>
      </c>
      <c r="B8" s="8">
        <v>42461</v>
      </c>
      <c r="C8" s="8">
        <v>42826</v>
      </c>
      <c r="D8" s="1">
        <v>43191</v>
      </c>
      <c r="E8" s="8">
        <v>42461</v>
      </c>
      <c r="F8" s="8">
        <v>42826</v>
      </c>
      <c r="G8" s="1">
        <v>43191</v>
      </c>
      <c r="H8" s="2">
        <v>42461</v>
      </c>
      <c r="I8" s="2">
        <v>42826</v>
      </c>
      <c r="J8" s="1">
        <v>43191</v>
      </c>
      <c r="K8" s="2">
        <v>42461</v>
      </c>
      <c r="L8" s="2">
        <v>42826</v>
      </c>
      <c r="M8" s="1">
        <v>43191</v>
      </c>
    </row>
    <row r="9" spans="1:13" ht="27" customHeight="1">
      <c r="A9" s="88"/>
      <c r="B9" s="31">
        <v>14259.57</v>
      </c>
      <c r="C9" s="46">
        <v>14473.47</v>
      </c>
      <c r="D9" s="29">
        <v>14893.19</v>
      </c>
      <c r="E9" s="32">
        <v>19012.78</v>
      </c>
      <c r="F9" s="46">
        <v>19297.95</v>
      </c>
      <c r="G9" s="29">
        <v>20433.46</v>
      </c>
      <c r="H9" s="32">
        <v>23765.99</v>
      </c>
      <c r="I9" s="51">
        <v>24122.43</v>
      </c>
      <c r="J9" s="45">
        <v>25541.82</v>
      </c>
      <c r="K9" s="32">
        <v>28519.17</v>
      </c>
      <c r="L9" s="46">
        <v>28946.91</v>
      </c>
      <c r="M9" s="29">
        <v>30650.17</v>
      </c>
    </row>
    <row r="10" spans="1:13" ht="40.5" customHeight="1" thickBot="1">
      <c r="A10" s="4" t="s">
        <v>8</v>
      </c>
      <c r="B10" s="33">
        <v>11407.66</v>
      </c>
      <c r="C10" s="47">
        <v>11578.78</v>
      </c>
      <c r="D10" s="30">
        <v>12260.08</v>
      </c>
      <c r="E10" s="34">
        <v>15210.22</v>
      </c>
      <c r="F10" s="47">
        <v>15438.36</v>
      </c>
      <c r="G10" s="30">
        <v>16346.77</v>
      </c>
      <c r="H10" s="34">
        <v>19012.79</v>
      </c>
      <c r="I10" s="47">
        <v>19297.94</v>
      </c>
      <c r="J10" s="30">
        <v>20433.45</v>
      </c>
      <c r="K10" s="34">
        <v>22815.33</v>
      </c>
      <c r="L10" s="47">
        <v>23157.53</v>
      </c>
      <c r="M10" s="30">
        <v>24520.14</v>
      </c>
    </row>
    <row r="11" spans="1:13" ht="24" customHeight="1" thickBot="1">
      <c r="A11" s="89" t="s">
        <v>15</v>
      </c>
      <c r="B11" s="90"/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1"/>
    </row>
    <row r="12" spans="1:13" ht="25.5" customHeight="1" thickBot="1">
      <c r="A12" s="3" t="s">
        <v>17</v>
      </c>
      <c r="B12" s="36">
        <v>28519.22</v>
      </c>
      <c r="C12" s="48">
        <v>28947.02</v>
      </c>
      <c r="D12" s="42">
        <v>30650.32</v>
      </c>
      <c r="E12" s="35">
        <v>33272.43</v>
      </c>
      <c r="F12" s="48">
        <v>33771.5</v>
      </c>
      <c r="G12" s="42">
        <v>35758.68</v>
      </c>
      <c r="H12" s="32">
        <v>38025.64</v>
      </c>
      <c r="I12" s="52">
        <v>38595.98</v>
      </c>
      <c r="J12" s="28">
        <v>40867.03</v>
      </c>
      <c r="K12" s="32">
        <v>42778.82</v>
      </c>
      <c r="L12" s="52">
        <v>43420.46</v>
      </c>
      <c r="M12" s="28">
        <v>45975.39</v>
      </c>
    </row>
    <row r="13" spans="1:13" ht="25.5" customHeight="1" thickBot="1">
      <c r="A13" s="3" t="s">
        <v>18</v>
      </c>
      <c r="B13" s="38">
        <v>14259.57</v>
      </c>
      <c r="C13" s="49">
        <v>14473.47</v>
      </c>
      <c r="D13" s="43">
        <v>14893.19</v>
      </c>
      <c r="E13" s="37">
        <v>19012.78</v>
      </c>
      <c r="F13" s="49">
        <v>19297.95</v>
      </c>
      <c r="G13" s="43">
        <v>20433.46</v>
      </c>
      <c r="H13" s="39">
        <v>23765.99</v>
      </c>
      <c r="I13" s="53">
        <v>24122.43</v>
      </c>
      <c r="J13" s="45">
        <v>25541.82</v>
      </c>
      <c r="K13" s="39">
        <v>28519.17</v>
      </c>
      <c r="L13" s="46">
        <v>28946.91</v>
      </c>
      <c r="M13" s="29">
        <v>30650.17</v>
      </c>
    </row>
    <row r="14" spans="1:13" ht="25.5" customHeight="1" thickBot="1">
      <c r="A14" s="3" t="s">
        <v>19</v>
      </c>
      <c r="B14" s="41">
        <v>7129.78</v>
      </c>
      <c r="C14" s="50">
        <v>7236.73</v>
      </c>
      <c r="D14" s="44">
        <v>7662.55</v>
      </c>
      <c r="E14" s="40">
        <v>11882.99</v>
      </c>
      <c r="F14" s="50">
        <v>12061.21</v>
      </c>
      <c r="G14" s="44">
        <v>12770.91</v>
      </c>
      <c r="H14" s="34">
        <v>16636.2</v>
      </c>
      <c r="I14" s="47">
        <v>16885.69</v>
      </c>
      <c r="J14" s="30">
        <v>17879.27</v>
      </c>
      <c r="K14" s="34">
        <v>21389.38</v>
      </c>
      <c r="L14" s="47">
        <v>21710.17</v>
      </c>
      <c r="M14" s="30">
        <v>22987.62</v>
      </c>
    </row>
    <row r="15" spans="1:13" ht="23.25" customHeight="1" thickBot="1">
      <c r="A15" s="89" t="s">
        <v>16</v>
      </c>
      <c r="B15" s="90"/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1"/>
    </row>
    <row r="16" spans="1:13" ht="24.75" customHeight="1" thickBot="1">
      <c r="A16" s="75"/>
      <c r="B16" s="76"/>
      <c r="C16" s="76"/>
      <c r="D16" s="77"/>
      <c r="E16" s="78">
        <v>42461</v>
      </c>
      <c r="F16" s="79"/>
      <c r="G16" s="80"/>
      <c r="H16" s="78">
        <v>42826</v>
      </c>
      <c r="I16" s="79"/>
      <c r="J16" s="80"/>
      <c r="K16" s="81">
        <v>43191</v>
      </c>
      <c r="L16" s="82"/>
      <c r="M16" s="83"/>
    </row>
    <row r="17" spans="1:13" ht="24.75" customHeight="1">
      <c r="A17" s="63" t="s">
        <v>10</v>
      </c>
      <c r="B17" s="64"/>
      <c r="C17" s="64"/>
      <c r="D17" s="65"/>
      <c r="E17" s="66">
        <v>14259.57</v>
      </c>
      <c r="F17" s="67"/>
      <c r="G17" s="68"/>
      <c r="H17" s="69">
        <v>14473.47</v>
      </c>
      <c r="I17" s="70"/>
      <c r="J17" s="71"/>
      <c r="K17" s="72">
        <v>14893.19</v>
      </c>
      <c r="L17" s="73"/>
      <c r="M17" s="74"/>
    </row>
    <row r="18" spans="1:13" ht="24.75" customHeight="1" thickBot="1">
      <c r="A18" s="54" t="s">
        <v>7</v>
      </c>
      <c r="B18" s="55"/>
      <c r="C18" s="55"/>
      <c r="D18" s="56"/>
      <c r="E18" s="57">
        <v>7129.78</v>
      </c>
      <c r="F18" s="58"/>
      <c r="G18" s="59"/>
      <c r="H18" s="57">
        <v>7236.73</v>
      </c>
      <c r="I18" s="58"/>
      <c r="J18" s="59"/>
      <c r="K18" s="60">
        <v>7446.6</v>
      </c>
      <c r="L18" s="61"/>
      <c r="M18" s="62"/>
    </row>
  </sheetData>
  <sheetProtection/>
  <mergeCells count="23">
    <mergeCell ref="A4:M4"/>
    <mergeCell ref="A5:A6"/>
    <mergeCell ref="B5:M5"/>
    <mergeCell ref="B6:D6"/>
    <mergeCell ref="E6:G6"/>
    <mergeCell ref="H6:J6"/>
    <mergeCell ref="K6:M6"/>
    <mergeCell ref="A16:D16"/>
    <mergeCell ref="E16:G16"/>
    <mergeCell ref="H16:J16"/>
    <mergeCell ref="K16:M16"/>
    <mergeCell ref="A7:M7"/>
    <mergeCell ref="A8:A9"/>
    <mergeCell ref="A11:M11"/>
    <mergeCell ref="A15:M15"/>
    <mergeCell ref="A18:D18"/>
    <mergeCell ref="E18:G18"/>
    <mergeCell ref="H18:J18"/>
    <mergeCell ref="K18:M18"/>
    <mergeCell ref="A17:D17"/>
    <mergeCell ref="E17:G17"/>
    <mergeCell ref="H17:J17"/>
    <mergeCell ref="K17:M17"/>
  </mergeCells>
  <printOptions/>
  <pageMargins left="0.1968503937007874" right="0" top="0.984251968503937" bottom="0.984251968503937" header="0.5118110236220472" footer="0.5118110236220472"/>
  <pageSetup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5"/>
  <sheetViews>
    <sheetView view="pageBreakPreview" zoomScaleSheetLayoutView="100" zoomScalePageLayoutView="0" workbookViewId="0" topLeftCell="A1">
      <selection activeCell="D7" sqref="D7"/>
    </sheetView>
  </sheetViews>
  <sheetFormatPr defaultColWidth="9.00390625" defaultRowHeight="12.75"/>
  <cols>
    <col min="1" max="1" width="17.25390625" style="0" customWidth="1"/>
    <col min="2" max="13" width="10.125" style="0" customWidth="1"/>
  </cols>
  <sheetData>
    <row r="1" spans="1:13" ht="74.25" customHeight="1" thickBot="1">
      <c r="A1" s="92" t="s">
        <v>0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</row>
    <row r="2" spans="1:13" ht="13.5" thickBot="1">
      <c r="A2" s="93"/>
      <c r="B2" s="95" t="s">
        <v>1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7"/>
    </row>
    <row r="3" spans="1:13" ht="13.5" thickBot="1">
      <c r="A3" s="94"/>
      <c r="B3" s="98" t="s">
        <v>2</v>
      </c>
      <c r="C3" s="99"/>
      <c r="D3" s="100"/>
      <c r="E3" s="98" t="s">
        <v>3</v>
      </c>
      <c r="F3" s="99"/>
      <c r="G3" s="100"/>
      <c r="H3" s="98" t="s">
        <v>4</v>
      </c>
      <c r="I3" s="99"/>
      <c r="J3" s="100"/>
      <c r="K3" s="98" t="s">
        <v>5</v>
      </c>
      <c r="L3" s="99"/>
      <c r="M3" s="100"/>
    </row>
    <row r="4" spans="1:13" ht="13.5" thickBot="1">
      <c r="A4" s="114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6"/>
    </row>
    <row r="5" spans="1:13" ht="13.5" thickBot="1">
      <c r="A5" s="87" t="s">
        <v>9</v>
      </c>
      <c r="B5" s="8">
        <v>38200</v>
      </c>
      <c r="C5" s="8">
        <v>38412</v>
      </c>
      <c r="D5" s="1">
        <v>38565</v>
      </c>
      <c r="E5" s="8">
        <v>38200</v>
      </c>
      <c r="F5" s="8">
        <v>38412</v>
      </c>
      <c r="G5" s="1">
        <v>38565</v>
      </c>
      <c r="H5" s="8">
        <v>38200</v>
      </c>
      <c r="I5" s="8">
        <v>38412</v>
      </c>
      <c r="J5" s="1">
        <v>38565</v>
      </c>
      <c r="K5" s="8">
        <v>38200</v>
      </c>
      <c r="L5" s="8">
        <v>38412</v>
      </c>
      <c r="M5" s="1">
        <v>38565</v>
      </c>
    </row>
    <row r="6" spans="1:13" ht="23.25" customHeight="1">
      <c r="A6" s="88"/>
      <c r="B6" s="9">
        <v>1897.5</v>
      </c>
      <c r="C6" s="10">
        <v>2587.5</v>
      </c>
      <c r="D6" s="5">
        <f>ROUND(2587.5*1.06,2)</f>
        <v>2742.75</v>
      </c>
      <c r="E6" s="9">
        <v>2530</v>
      </c>
      <c r="F6" s="10">
        <v>3450</v>
      </c>
      <c r="G6" s="5">
        <f>ROUND(3450*1.06,2)</f>
        <v>3657</v>
      </c>
      <c r="H6" s="9">
        <v>3162.53</v>
      </c>
      <c r="I6" s="11">
        <v>4312.5</v>
      </c>
      <c r="J6" s="5">
        <f>ROUND(4312.5*1.06,2)</f>
        <v>4571.25</v>
      </c>
      <c r="K6" s="9">
        <v>3795.06</v>
      </c>
      <c r="L6" s="10">
        <v>5175</v>
      </c>
      <c r="M6" s="5">
        <f>ROUND(5175*1.06,2)</f>
        <v>5485.5</v>
      </c>
    </row>
    <row r="7" spans="1:13" ht="32.25" customHeight="1" thickBot="1">
      <c r="A7" s="4" t="s">
        <v>8</v>
      </c>
      <c r="B7" s="12">
        <v>1518</v>
      </c>
      <c r="C7" s="13">
        <v>2070</v>
      </c>
      <c r="D7" s="5">
        <f>ROUND(2070*1.06,2)</f>
        <v>2194.2</v>
      </c>
      <c r="E7" s="12">
        <v>2024</v>
      </c>
      <c r="F7" s="13">
        <v>2760</v>
      </c>
      <c r="G7" s="5">
        <f>ROUND(2760*1.06,2)</f>
        <v>2925.6</v>
      </c>
      <c r="H7" s="12">
        <v>2530.02</v>
      </c>
      <c r="I7" s="13">
        <v>3450</v>
      </c>
      <c r="J7" s="5">
        <f>ROUND(3450*1.06,2)</f>
        <v>3657</v>
      </c>
      <c r="K7" s="12">
        <v>3036.05</v>
      </c>
      <c r="L7" s="13">
        <v>4140</v>
      </c>
      <c r="M7" s="5">
        <f>ROUND(4140*1.06,2)</f>
        <v>4388.4</v>
      </c>
    </row>
    <row r="8" spans="1:13" ht="13.5" thickBot="1">
      <c r="A8" s="115"/>
      <c r="B8" s="90"/>
      <c r="C8" s="90"/>
      <c r="D8" s="90"/>
      <c r="E8" s="90"/>
      <c r="F8" s="90"/>
      <c r="G8" s="90"/>
      <c r="H8" s="90"/>
      <c r="I8" s="90"/>
      <c r="J8" s="90"/>
      <c r="K8" s="90"/>
      <c r="L8" s="90"/>
      <c r="M8" s="91"/>
    </row>
    <row r="9" spans="1:13" ht="39.75" customHeight="1" thickBot="1">
      <c r="A9" s="3" t="s">
        <v>11</v>
      </c>
      <c r="B9" s="14">
        <v>3795.06</v>
      </c>
      <c r="C9" s="15">
        <v>5175</v>
      </c>
      <c r="D9" s="5">
        <f>ROUND(5175*1.06,2)</f>
        <v>5485.5</v>
      </c>
      <c r="E9" s="14">
        <v>4427.5</v>
      </c>
      <c r="F9" s="15">
        <v>6037.5</v>
      </c>
      <c r="G9" s="5">
        <f>ROUND(6037.5*1.06,2)</f>
        <v>6399.75</v>
      </c>
      <c r="H9" s="9">
        <v>5060.03</v>
      </c>
      <c r="I9" s="16">
        <v>6900</v>
      </c>
      <c r="J9" s="5">
        <f>ROUND(6900*1.06,2)</f>
        <v>7314</v>
      </c>
      <c r="K9" s="9">
        <v>5692.53</v>
      </c>
      <c r="L9" s="16">
        <v>7762.5</v>
      </c>
      <c r="M9" s="5">
        <f>ROUND(7762.5*1.06,2)</f>
        <v>8228.25</v>
      </c>
    </row>
    <row r="10" spans="1:13" ht="39" customHeight="1" thickBot="1">
      <c r="A10" s="3" t="s">
        <v>12</v>
      </c>
      <c r="B10" s="17">
        <v>1897.5</v>
      </c>
      <c r="C10" s="18">
        <v>2587.5</v>
      </c>
      <c r="D10" s="5">
        <f>ROUND(2587.5*1.06,2)</f>
        <v>2742.75</v>
      </c>
      <c r="E10" s="17">
        <v>2530</v>
      </c>
      <c r="F10" s="18">
        <v>3450</v>
      </c>
      <c r="G10" s="5">
        <f>ROUND(3450*1.06,2)</f>
        <v>3657</v>
      </c>
      <c r="H10" s="19">
        <v>3162.53</v>
      </c>
      <c r="I10" s="11">
        <v>4312.5</v>
      </c>
      <c r="J10" s="5">
        <f>ROUND(4312.5*1.06,2)</f>
        <v>4571.25</v>
      </c>
      <c r="K10" s="19">
        <v>3795.06</v>
      </c>
      <c r="L10" s="10">
        <v>5175</v>
      </c>
      <c r="M10" s="5">
        <f>ROUND(5175*1.06,2)</f>
        <v>5485.5</v>
      </c>
    </row>
    <row r="11" spans="1:13" ht="40.5" customHeight="1" thickBot="1">
      <c r="A11" s="3" t="s">
        <v>13</v>
      </c>
      <c r="B11" s="20">
        <v>948.78</v>
      </c>
      <c r="C11" s="21">
        <v>1293.75</v>
      </c>
      <c r="D11" s="5">
        <f>ROUND(1293.75*1.06,2)</f>
        <v>1371.38</v>
      </c>
      <c r="E11" s="20">
        <v>1581.28</v>
      </c>
      <c r="F11" s="21">
        <v>2156.25</v>
      </c>
      <c r="G11" s="5">
        <f>ROUND(2156.25*1.06,2)</f>
        <v>2285.63</v>
      </c>
      <c r="H11" s="12">
        <v>2213.78</v>
      </c>
      <c r="I11" s="13">
        <v>3018.75</v>
      </c>
      <c r="J11" s="5">
        <f>ROUND(3018.75*1.06,2)</f>
        <v>3199.88</v>
      </c>
      <c r="K11" s="12">
        <v>2846.28</v>
      </c>
      <c r="L11" s="13">
        <v>3881.25</v>
      </c>
      <c r="M11" s="5">
        <f>ROUND(3881.25*1.06,2)</f>
        <v>4114.13</v>
      </c>
    </row>
    <row r="12" spans="1:13" ht="13.5" thickBot="1">
      <c r="A12" s="115"/>
      <c r="B12" s="90"/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1"/>
    </row>
    <row r="13" spans="1:13" ht="13.5" thickBot="1">
      <c r="A13" s="75" t="s">
        <v>6</v>
      </c>
      <c r="B13" s="76"/>
      <c r="C13" s="76"/>
      <c r="D13" s="77"/>
      <c r="E13" s="78">
        <v>38200</v>
      </c>
      <c r="F13" s="79"/>
      <c r="G13" s="80"/>
      <c r="H13" s="111">
        <v>38412</v>
      </c>
      <c r="I13" s="112"/>
      <c r="J13" s="113"/>
      <c r="K13" s="81">
        <v>38565</v>
      </c>
      <c r="L13" s="82"/>
      <c r="M13" s="83"/>
    </row>
    <row r="14" spans="1:13" ht="12.75">
      <c r="A14" s="63" t="s">
        <v>10</v>
      </c>
      <c r="B14" s="64"/>
      <c r="C14" s="64"/>
      <c r="D14" s="65"/>
      <c r="E14" s="106">
        <v>1897.5</v>
      </c>
      <c r="F14" s="70"/>
      <c r="G14" s="71"/>
      <c r="H14" s="107">
        <v>2587.5</v>
      </c>
      <c r="I14" s="108"/>
      <c r="J14" s="109"/>
      <c r="K14" s="110">
        <f>ROUND(2587.5*1.06,2)</f>
        <v>2742.75</v>
      </c>
      <c r="L14" s="73"/>
      <c r="M14" s="74"/>
    </row>
    <row r="15" spans="1:13" ht="13.5" thickBot="1">
      <c r="A15" s="54" t="s">
        <v>7</v>
      </c>
      <c r="B15" s="55"/>
      <c r="C15" s="55"/>
      <c r="D15" s="56"/>
      <c r="E15" s="101">
        <v>948.78</v>
      </c>
      <c r="F15" s="58"/>
      <c r="G15" s="59"/>
      <c r="H15" s="102">
        <v>1293.75</v>
      </c>
      <c r="I15" s="103"/>
      <c r="J15" s="104"/>
      <c r="K15" s="105">
        <f>ROUND(1293.75*1.06,2)</f>
        <v>1371.38</v>
      </c>
      <c r="L15" s="61"/>
      <c r="M15" s="62"/>
    </row>
  </sheetData>
  <sheetProtection/>
  <mergeCells count="23">
    <mergeCell ref="A1:M1"/>
    <mergeCell ref="A2:A3"/>
    <mergeCell ref="B2:M2"/>
    <mergeCell ref="B3:D3"/>
    <mergeCell ref="E3:G3"/>
    <mergeCell ref="H3:J3"/>
    <mergeCell ref="K3:M3"/>
    <mergeCell ref="A13:D13"/>
    <mergeCell ref="E13:G13"/>
    <mergeCell ref="H13:J13"/>
    <mergeCell ref="K13:M13"/>
    <mergeCell ref="A4:M4"/>
    <mergeCell ref="A5:A6"/>
    <mergeCell ref="A8:M8"/>
    <mergeCell ref="A12:M12"/>
    <mergeCell ref="A15:D15"/>
    <mergeCell ref="E15:G15"/>
    <mergeCell ref="H15:J15"/>
    <mergeCell ref="K15:M15"/>
    <mergeCell ref="A14:D14"/>
    <mergeCell ref="E14:G14"/>
    <mergeCell ref="H14:J14"/>
    <mergeCell ref="K14:M1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5"/>
  <sheetViews>
    <sheetView view="pageBreakPreview" zoomScaleSheetLayoutView="100" zoomScalePageLayoutView="0" workbookViewId="0" topLeftCell="A4">
      <selection activeCell="M9" sqref="M9:M11"/>
    </sheetView>
  </sheetViews>
  <sheetFormatPr defaultColWidth="9.00390625" defaultRowHeight="12.75"/>
  <cols>
    <col min="1" max="1" width="17.25390625" style="0" customWidth="1"/>
    <col min="2" max="13" width="10.125" style="0" customWidth="1"/>
  </cols>
  <sheetData>
    <row r="1" spans="1:13" ht="74.25" customHeight="1" thickBot="1">
      <c r="A1" s="92" t="s">
        <v>0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</row>
    <row r="2" spans="1:13" ht="13.5" thickBot="1">
      <c r="A2" s="93"/>
      <c r="B2" s="95" t="s">
        <v>1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7"/>
    </row>
    <row r="3" spans="1:13" ht="13.5" thickBot="1">
      <c r="A3" s="94"/>
      <c r="B3" s="98" t="s">
        <v>2</v>
      </c>
      <c r="C3" s="99"/>
      <c r="D3" s="100"/>
      <c r="E3" s="98" t="s">
        <v>3</v>
      </c>
      <c r="F3" s="99"/>
      <c r="G3" s="100"/>
      <c r="H3" s="98" t="s">
        <v>4</v>
      </c>
      <c r="I3" s="99"/>
      <c r="J3" s="100"/>
      <c r="K3" s="98" t="s">
        <v>5</v>
      </c>
      <c r="L3" s="99"/>
      <c r="M3" s="100"/>
    </row>
    <row r="4" spans="1:13" ht="13.5" thickBot="1">
      <c r="A4" s="114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6"/>
    </row>
    <row r="5" spans="1:13" ht="13.5" thickBot="1">
      <c r="A5" s="87" t="s">
        <v>9</v>
      </c>
      <c r="B5" s="8">
        <v>38412</v>
      </c>
      <c r="C5" s="8">
        <v>38565</v>
      </c>
      <c r="D5" s="1"/>
      <c r="E5" s="8">
        <v>38412</v>
      </c>
      <c r="F5" s="8">
        <v>38565</v>
      </c>
      <c r="G5" s="1"/>
      <c r="H5" s="8">
        <v>38412</v>
      </c>
      <c r="I5" s="8">
        <v>38565</v>
      </c>
      <c r="J5" s="1"/>
      <c r="K5" s="8">
        <v>38412</v>
      </c>
      <c r="L5" s="8">
        <v>38565</v>
      </c>
      <c r="M5" s="1"/>
    </row>
    <row r="6" spans="1:13" ht="23.25" customHeight="1">
      <c r="A6" s="88"/>
      <c r="B6" s="10">
        <v>2587.5</v>
      </c>
      <c r="C6" s="10">
        <f>ROUND(2587.5*1.06,2)</f>
        <v>2742.75</v>
      </c>
      <c r="D6" s="5">
        <f>ROUND(2587.5*1.06,2)</f>
        <v>2742.75</v>
      </c>
      <c r="E6" s="10">
        <v>3450</v>
      </c>
      <c r="F6" s="10">
        <f>ROUND(3450*1.06,2)</f>
        <v>3657</v>
      </c>
      <c r="G6" s="5">
        <f>ROUND(3450*1.06,2)</f>
        <v>3657</v>
      </c>
      <c r="H6" s="11">
        <v>4312.5</v>
      </c>
      <c r="I6" s="10">
        <f>ROUND(4312.5*1.06,2)</f>
        <v>4571.25</v>
      </c>
      <c r="J6" s="5">
        <f>ROUND(4312.5*1.06,2)</f>
        <v>4571.25</v>
      </c>
      <c r="K6" s="10">
        <v>5175</v>
      </c>
      <c r="L6" s="10">
        <f>ROUND(5175*1.06,2)</f>
        <v>5485.5</v>
      </c>
      <c r="M6" s="5">
        <f>ROUND(5175*1.06,2)</f>
        <v>5485.5</v>
      </c>
    </row>
    <row r="7" spans="1:13" ht="32.25" customHeight="1" thickBot="1">
      <c r="A7" s="4" t="s">
        <v>8</v>
      </c>
      <c r="B7" s="13">
        <v>2070</v>
      </c>
      <c r="C7" s="10">
        <f>ROUND(2070*1.06,2)</f>
        <v>2194.2</v>
      </c>
      <c r="D7" s="5">
        <f>ROUND(2070*1.06,2)</f>
        <v>2194.2</v>
      </c>
      <c r="E7" s="13">
        <v>2760</v>
      </c>
      <c r="F7" s="10">
        <f>ROUND(2760*1.06,2)</f>
        <v>2925.6</v>
      </c>
      <c r="G7" s="5">
        <f>ROUND(2760*1.06,2)</f>
        <v>2925.6</v>
      </c>
      <c r="H7" s="13">
        <v>3450</v>
      </c>
      <c r="I7" s="10">
        <f>ROUND(3450*1.06,2)</f>
        <v>3657</v>
      </c>
      <c r="J7" s="5">
        <f>ROUND(3450*1.06,2)</f>
        <v>3657</v>
      </c>
      <c r="K7" s="13">
        <v>4140</v>
      </c>
      <c r="L7" s="10">
        <f>ROUND(4140*1.06,2)</f>
        <v>4388.4</v>
      </c>
      <c r="M7" s="5">
        <f>ROUND(4140*1.06,2)</f>
        <v>4388.4</v>
      </c>
    </row>
    <row r="8" spans="1:13" ht="13.5" thickBot="1">
      <c r="A8" s="115"/>
      <c r="B8" s="90"/>
      <c r="C8" s="90"/>
      <c r="D8" s="90"/>
      <c r="E8" s="90"/>
      <c r="F8" s="90"/>
      <c r="G8" s="90"/>
      <c r="H8" s="90"/>
      <c r="I8" s="90"/>
      <c r="J8" s="90"/>
      <c r="K8" s="90"/>
      <c r="L8" s="90"/>
      <c r="M8" s="91"/>
    </row>
    <row r="9" spans="1:13" ht="39.75" customHeight="1" thickBot="1">
      <c r="A9" s="3" t="s">
        <v>11</v>
      </c>
      <c r="B9" s="24">
        <v>5175</v>
      </c>
      <c r="C9" s="25">
        <f>ROUND(5175*1.06,2)</f>
        <v>5485.5</v>
      </c>
      <c r="D9" s="6">
        <f>ROUND(5175*1.06,2)</f>
        <v>5485.5</v>
      </c>
      <c r="E9" s="26">
        <v>6037.5</v>
      </c>
      <c r="F9" s="25">
        <f>ROUND(6037.5*1.06,2)</f>
        <v>6399.75</v>
      </c>
      <c r="G9" s="6">
        <f>ROUND(6037.5*1.06,2)</f>
        <v>6399.75</v>
      </c>
      <c r="H9" s="26">
        <v>6900</v>
      </c>
      <c r="I9" s="25">
        <f>ROUND(6900*1.06,2)</f>
        <v>7314</v>
      </c>
      <c r="J9" s="6">
        <f>ROUND(6900*1.06,2)</f>
        <v>7314</v>
      </c>
      <c r="K9" s="26">
        <v>7762.5</v>
      </c>
      <c r="L9" s="25">
        <f>ROUND(7762.5*1.06,2)</f>
        <v>8228.25</v>
      </c>
      <c r="M9" s="6">
        <f>ROUND(7762.5*1.06,2)</f>
        <v>8228.25</v>
      </c>
    </row>
    <row r="10" spans="1:13" ht="39" customHeight="1" thickBot="1">
      <c r="A10" s="3" t="s">
        <v>12</v>
      </c>
      <c r="B10" s="22">
        <v>2587.5</v>
      </c>
      <c r="C10" s="25">
        <f>ROUND(2587.5*1.06,2)</f>
        <v>2742.75</v>
      </c>
      <c r="D10" s="27">
        <f>ROUND(2587.5*1.06,2)</f>
        <v>2742.75</v>
      </c>
      <c r="E10" s="26">
        <v>3450</v>
      </c>
      <c r="F10" s="25">
        <f>ROUND(3450*1.06,2)</f>
        <v>3657</v>
      </c>
      <c r="G10" s="27">
        <f>ROUND(3450*1.06,2)</f>
        <v>3657</v>
      </c>
      <c r="H10" s="26">
        <v>4312.5</v>
      </c>
      <c r="I10" s="25">
        <f>ROUND(4312.5*1.06,2)</f>
        <v>4571.25</v>
      </c>
      <c r="J10" s="27">
        <f>ROUND(4312.5*1.06,2)</f>
        <v>4571.25</v>
      </c>
      <c r="K10" s="26">
        <v>5175</v>
      </c>
      <c r="L10" s="25">
        <f>ROUND(5175*1.06,2)</f>
        <v>5485.5</v>
      </c>
      <c r="M10" s="27">
        <f>ROUND(5175*1.06,2)</f>
        <v>5485.5</v>
      </c>
    </row>
    <row r="11" spans="1:13" ht="40.5" customHeight="1" thickBot="1">
      <c r="A11" s="3" t="s">
        <v>13</v>
      </c>
      <c r="B11" s="23">
        <v>1293.75</v>
      </c>
      <c r="C11" s="25">
        <f>ROUND(1293.75*1.06,2)</f>
        <v>1371.38</v>
      </c>
      <c r="D11" s="7">
        <f>ROUND(1293.75*1.06,2)</f>
        <v>1371.38</v>
      </c>
      <c r="E11" s="26">
        <v>2156.25</v>
      </c>
      <c r="F11" s="25">
        <f>ROUND(2156.25*1.06,2)</f>
        <v>2285.63</v>
      </c>
      <c r="G11" s="7">
        <f>ROUND(2156.25*1.06,2)</f>
        <v>2285.63</v>
      </c>
      <c r="H11" s="26">
        <v>3018.75</v>
      </c>
      <c r="I11" s="25">
        <f>ROUND(3018.75*1.06,2)</f>
        <v>3199.88</v>
      </c>
      <c r="J11" s="7">
        <f>ROUND(3018.75*1.06,2)</f>
        <v>3199.88</v>
      </c>
      <c r="K11" s="26">
        <v>3881.25</v>
      </c>
      <c r="L11" s="25">
        <f>ROUND(3881.25*1.06,2)</f>
        <v>4114.13</v>
      </c>
      <c r="M11" s="7">
        <f>ROUND(3881.25*1.06,2)</f>
        <v>4114.13</v>
      </c>
    </row>
    <row r="12" spans="1:13" ht="13.5" thickBot="1">
      <c r="A12" s="115"/>
      <c r="B12" s="90"/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1"/>
    </row>
    <row r="13" spans="1:13" ht="13.5" thickBot="1">
      <c r="A13" s="75" t="s">
        <v>6</v>
      </c>
      <c r="B13" s="76"/>
      <c r="C13" s="76"/>
      <c r="D13" s="77"/>
      <c r="E13" s="111">
        <v>38412</v>
      </c>
      <c r="F13" s="112"/>
      <c r="G13" s="113"/>
      <c r="H13" s="81">
        <v>38565</v>
      </c>
      <c r="I13" s="82"/>
      <c r="J13" s="83"/>
      <c r="K13" s="81"/>
      <c r="L13" s="82"/>
      <c r="M13" s="83"/>
    </row>
    <row r="14" spans="1:13" ht="12.75">
      <c r="A14" s="63" t="s">
        <v>10</v>
      </c>
      <c r="B14" s="64"/>
      <c r="C14" s="64"/>
      <c r="D14" s="65"/>
      <c r="E14" s="107">
        <v>2587.5</v>
      </c>
      <c r="F14" s="108"/>
      <c r="G14" s="109"/>
      <c r="H14" s="110">
        <f>ROUND(2587.5*1.06,2)</f>
        <v>2742.75</v>
      </c>
      <c r="I14" s="73"/>
      <c r="J14" s="74"/>
      <c r="K14" s="110">
        <f>ROUND(2587.5*1.06,2)</f>
        <v>2742.75</v>
      </c>
      <c r="L14" s="73"/>
      <c r="M14" s="74"/>
    </row>
    <row r="15" spans="1:13" ht="13.5" thickBot="1">
      <c r="A15" s="54" t="s">
        <v>7</v>
      </c>
      <c r="B15" s="55"/>
      <c r="C15" s="55"/>
      <c r="D15" s="56"/>
      <c r="E15" s="102">
        <v>1293.75</v>
      </c>
      <c r="F15" s="103"/>
      <c r="G15" s="104"/>
      <c r="H15" s="105">
        <f>ROUND(1293.75*1.06,2)</f>
        <v>1371.38</v>
      </c>
      <c r="I15" s="61"/>
      <c r="J15" s="62"/>
      <c r="K15" s="105">
        <f>ROUND(1293.75*1.06,2)</f>
        <v>1371.38</v>
      </c>
      <c r="L15" s="61"/>
      <c r="M15" s="62"/>
    </row>
  </sheetData>
  <sheetProtection/>
  <mergeCells count="23">
    <mergeCell ref="A14:D14"/>
    <mergeCell ref="E14:G14"/>
    <mergeCell ref="H14:J14"/>
    <mergeCell ref="K14:M14"/>
    <mergeCell ref="A15:D15"/>
    <mergeCell ref="E15:G15"/>
    <mergeCell ref="H15:J15"/>
    <mergeCell ref="K15:M15"/>
    <mergeCell ref="A4:M4"/>
    <mergeCell ref="A5:A6"/>
    <mergeCell ref="A8:M8"/>
    <mergeCell ref="A12:M12"/>
    <mergeCell ref="A13:D13"/>
    <mergeCell ref="E13:G13"/>
    <mergeCell ref="H13:J13"/>
    <mergeCell ref="K13:M13"/>
    <mergeCell ref="A1:M1"/>
    <mergeCell ref="A2:A3"/>
    <mergeCell ref="B2:M2"/>
    <mergeCell ref="B3:D3"/>
    <mergeCell ref="E3:G3"/>
    <mergeCell ref="H3:J3"/>
    <mergeCell ref="K3:M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PFR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Nataly</dc:creator>
  <cp:keywords/>
  <dc:description/>
  <cp:lastModifiedBy>019LomaevaOA</cp:lastModifiedBy>
  <cp:lastPrinted>2017-04-07T05:38:40Z</cp:lastPrinted>
  <dcterms:created xsi:type="dcterms:W3CDTF">2005-01-19T06:26:59Z</dcterms:created>
  <dcterms:modified xsi:type="dcterms:W3CDTF">2018-03-29T07:52:21Z</dcterms:modified>
  <cp:category/>
  <cp:version/>
  <cp:contentType/>
  <cp:contentStatus/>
</cp:coreProperties>
</file>